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van2\Desktop\Тарифы\Энергетика\"/>
    </mc:Choice>
  </mc:AlternateContent>
  <bookViews>
    <workbookView xWindow="0" yWindow="0" windowWidth="24000" windowHeight="9630"/>
  </bookViews>
  <sheets>
    <sheet name="1" sheetId="5" r:id="rId1"/>
    <sheet name="2" sheetId="4" r:id="rId2"/>
    <sheet name="3" sheetId="1" r:id="rId3"/>
    <sheet name="4" sheetId="2" r:id="rId4"/>
  </sheets>
  <externalReferences>
    <externalReference r:id="rId5"/>
  </externalReferences>
  <definedNames>
    <definedName name="TABLE" localSheetId="0">'1'!#REF!</definedName>
    <definedName name="TABLE" localSheetId="1">'2'!#REF!</definedName>
    <definedName name="TABLE" localSheetId="2">'3'!$A$7:$F$43</definedName>
    <definedName name="TABLE" localSheetId="3">'4'!$A$5:$F$42</definedName>
    <definedName name="_xlnm.Print_Titles" localSheetId="1">'2'!#REF!</definedName>
    <definedName name="_xlnm.Print_Titles" localSheetId="2">'3'!$7:$7</definedName>
    <definedName name="_xlnm.Print_Titles" localSheetId="3">'4'!$5:$6</definedName>
    <definedName name="_xlnm.Print_Area" localSheetId="0">'1'!$A$1:$I$22</definedName>
    <definedName name="_xlnm.Print_Area" localSheetId="1">'2'!$A$1:$I$26</definedName>
    <definedName name="_xlnm.Print_Area" localSheetId="2">'3'!$A$1:$F$47</definedName>
    <definedName name="_xlnm.Print_Area" localSheetId="3">'4'!$A$1:$I$43</definedName>
  </definedNames>
  <calcPr calcId="162913"/>
</workbook>
</file>

<file path=xl/calcChain.xml><?xml version="1.0" encoding="utf-8"?>
<calcChain xmlns="http://schemas.openxmlformats.org/spreadsheetml/2006/main">
  <c r="F29" i="1" l="1"/>
  <c r="F30" i="1"/>
  <c r="F27" i="1"/>
  <c r="F25" i="1" l="1"/>
  <c r="F36" i="1"/>
  <c r="F32" i="1" s="1"/>
  <c r="F24" i="1" l="1"/>
  <c r="F9" i="1"/>
  <c r="F10" i="1" l="1"/>
  <c r="F12" i="1" l="1"/>
  <c r="F11" i="1"/>
</calcChain>
</file>

<file path=xl/sharedStrings.xml><?xml version="1.0" encoding="utf-8"?>
<sst xmlns="http://schemas.openxmlformats.org/spreadsheetml/2006/main" count="228" uniqueCount="167">
  <si>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</si>
  <si>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</si>
  <si>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</si>
  <si>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</si>
  <si>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</si>
  <si>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</si>
  <si>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</si>
  <si>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</si>
  <si>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</si>
  <si>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</si>
  <si>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</si>
  <si>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</si>
  <si>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</si>
  <si>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</si>
  <si>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</si>
  <si>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</si>
  <si>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</si>
  <si>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</si>
  <si>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</si>
  <si>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</si>
  <si>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</si>
  <si>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</si>
  <si>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</si>
  <si>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</si>
  <si>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</si>
  <si>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</si>
  <si>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</si>
  <si>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</si>
  <si>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</si>
  <si>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</si>
  <si>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</si>
  <si>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</si>
  <si>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</si>
  <si>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</si>
  <si>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</si>
  <si>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</si>
  <si>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</si>
  <si>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</si>
  <si>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</si>
  <si>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</si>
  <si>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</si>
  <si>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</si>
  <si>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</si>
  <si>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</si>
  <si>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</si>
  <si>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</si>
  <si>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</si>
  <si>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</si>
  <si>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</si>
  <si>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</si>
  <si>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</si>
  <si>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</si>
  <si>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</si>
  <si>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</si>
  <si>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</si>
  <si>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</si>
  <si>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</si>
  <si>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</si>
  <si>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</si>
  <si>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</si>
  <si>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</si>
  <si>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</si>
  <si>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</si>
  <si>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</si>
  <si>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</si>
  <si>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</si>
  <si>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</si>
  <si>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</si>
  <si>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</si>
  <si>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</si>
  <si>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</si>
  <si>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</si>
  <si>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</si>
  <si>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</si>
  <si>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</si>
  <si>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</si>
  <si>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</si>
  <si>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</si>
  <si>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</si>
  <si>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</si>
  <si>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</si>
  <si>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</si>
  <si>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</si>
  <si>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</si>
  <si>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</si>
  <si>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</si>
  <si>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</si>
  <si>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</si>
  <si>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</si>
  <si>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</si>
  <si>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</si>
  <si>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</si>
  <si>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</si>
  <si>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</si>
  <si>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</si>
  <si>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</si>
  <si>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</si>
  <si>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</si>
  <si>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</si>
  <si>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</si>
  <si>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</si>
  <si>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</si>
  <si>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</si>
  <si>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</si>
  <si>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</si>
  <si>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</si>
  <si>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</si>
  <si>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</si>
  <si>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</si>
  <si>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</si>
  <si>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</si>
  <si>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</si>
  <si>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</si>
  <si>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</si>
  <si>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</si>
  <si>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</si>
  <si>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</si>
  <si>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</si>
  <si>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</si>
  <si>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</si>
  <si>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</si>
  <si>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</si>
  <si>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</si>
  <si>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</si>
  <si>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</si>
  <si>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</si>
  <si>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</si>
  <si>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</si>
  <si>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</si>
  <si>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</si>
  <si>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</si>
  <si>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</si>
  <si>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1
к предложению о размере цен (тарифов), долгосрочных параметров регулирования
</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</si>
  <si>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</si>
  <si>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</si>
  <si>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</si>
  <si>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</si>
  <si>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</si>
  <si>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</si>
  <si>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</si>
  <si>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</si>
  <si>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</si>
  <si>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</si>
  <si>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</si>
  <si>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t>
  </si>
  <si>
    <t>(форма)</t>
  </si>
  <si>
    <t>ПРЕДЛОЖЕНИЕ</t>
  </si>
  <si>
    <t>о размере цен (тарифов), долгосрочных параметров регулирования</t>
  </si>
  <si>
    <t>(по передаче электроэнергии) на</t>
  </si>
  <si>
    <t>год</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</si>
  <si>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</si>
  <si>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</si>
  <si>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</si>
  <si>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 xml:space="preserve">
</t>
  </si>
  <si>
    <t xml:space="preserve"> Акционерное Общество «Особая экономическая зона»Байкальская гавань"</t>
  </si>
  <si>
    <t>АО «ОЭЗ» Байкальская гавань"</t>
  </si>
  <si>
    <t>671273 Республика Бурятия, Прибайкальский район, с.Турка микрорайон Турка 3</t>
  </si>
  <si>
    <t>0326556361</t>
  </si>
  <si>
    <t>031601001</t>
  </si>
  <si>
    <t>Тогошиев А.И.</t>
  </si>
  <si>
    <t>harborbaikal@gmail.com</t>
  </si>
  <si>
    <t>8(3012)200-221</t>
  </si>
  <si>
    <t>Акционерное Общество «Особая экономическая зона» Байкальская гавань"</t>
  </si>
  <si>
    <r>
      <t xml:space="preserve">Показатели, утвержденные 
на 2018 год </t>
    </r>
    <r>
      <rPr>
        <vertAlign val="superscript"/>
        <sz val="12"/>
        <rFont val="Times New Roman"/>
        <family val="1"/>
        <charset val="204"/>
      </rPr>
      <t>1</t>
    </r>
  </si>
  <si>
    <t xml:space="preserve">Фактические показатели  2017 год
</t>
  </si>
  <si>
    <t>Предложения 
на расчетный период регулирования 2018год</t>
  </si>
  <si>
    <t>Предложения 
на расчетный период регулирования 2018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</si>
</sst>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6" formatCode="#,##0.0000"/>
  </numFmts>
  <fonts count="15"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0"/>
      <name val="Arial Cyr"/>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u/>
      <sz val="10"/>
      <color theme="10"/>
      <name val="Arial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8" fillId="0" borderId="0" applyFont="0" applyFill="0" applyBorder="0" applyAlignment="0" applyProtection="0"/>
    <xf numFmtId="0" fontId="9" fillId="0" borderId="0"/>
    <xf numFmtId="0" fontId="8" fillId="0" borderId="0"/>
    <xf numFmtId="0" fontId="14" fillId="0" borderId="0" applyNumberFormat="0" applyFill="0" applyBorder="0" applyAlignment="0" applyProtection="0"/>
  </cellStyleXfs>
  <cellXfs count="82">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wrapText="1"/>
    </xf>
    <xf numFmtId="0" fontId="1" fillId="0" borderId="1" xfId="0" applyFont="1" applyBorder="1" applyAlignment="1">
      <alignment horizontal="left" wrapText="1"/>
    </xf>
    <xf numFmtId="0" fontId="4" fillId="0" borderId="1" xfId="0" applyFont="1" applyBorder="1" applyAlignment="1">
      <alignment horizontal="left" vertical="top" wrapText="1"/>
    </xf>
    <xf numFmtId="4" fontId="1" fillId="0" borderId="1" xfId="0" applyNumberFormat="1" applyFont="1" applyBorder="1" applyAlignment="1">
      <alignment horizontal="center" vertical="top"/>
    </xf>
    <xf numFmtId="3" fontId="1" fillId="0" borderId="0" xfId="0" applyNumberFormat="1" applyFont="1" applyAlignment="1">
      <alignment vertical="top"/>
    </xf>
    <xf numFmtId="3" fontId="1" fillId="0" borderId="1" xfId="0" applyNumberFormat="1" applyFont="1" applyBorder="1" applyAlignment="1">
      <alignment horizontal="center" vertical="top"/>
    </xf>
    <xf numFmtId="10" fontId="1" fillId="0" borderId="1" xfId="1" applyNumberFormat="1" applyFont="1" applyBorder="1" applyAlignment="1">
      <alignment horizontal="center" vertical="top"/>
    </xf>
    <xf numFmtId="4" fontId="1" fillId="0" borderId="1" xfId="0" applyNumberFormat="1" applyFont="1" applyFill="1" applyBorder="1" applyAlignment="1">
      <alignment horizontal="center" vertical="top"/>
    </xf>
    <xf numFmtId="10" fontId="1" fillId="0" borderId="1" xfId="1" applyNumberFormat="1" applyFont="1" applyFill="1" applyBorder="1" applyAlignment="1">
      <alignment horizontal="center" vertical="top"/>
    </xf>
    <xf numFmtId="2" fontId="1" fillId="0" borderId="1" xfId="0" applyNumberFormat="1" applyFont="1" applyBorder="1" applyAlignment="1">
      <alignment horizontal="center" vertical="top"/>
    </xf>
    <xf numFmtId="0" fontId="1" fillId="0" borderId="1" xfId="0" applyFont="1" applyFill="1" applyBorder="1" applyAlignment="1">
      <alignment horizontal="center" vertical="top" wrapText="1"/>
    </xf>
    <xf numFmtId="0" fontId="11" fillId="0" borderId="0" xfId="0" applyFont="1" applyAlignment="1">
      <alignment horizontal="center" vertical="center" wrapText="1"/>
    </xf>
    <xf numFmtId="0" fontId="10" fillId="0" borderId="1" xfId="2" applyFont="1" applyBorder="1" applyAlignment="1">
      <alignment horizontal="center" vertical="center" wrapText="1"/>
    </xf>
    <xf numFmtId="0" fontId="11" fillId="0" borderId="0" xfId="0" applyFont="1" applyAlignment="1">
      <alignment vertical="top"/>
    </xf>
    <xf numFmtId="0" fontId="10" fillId="0" borderId="1" xfId="2" applyFont="1" applyBorder="1" applyAlignment="1">
      <alignment horizontal="center" vertical="top" wrapText="1"/>
    </xf>
    <xf numFmtId="0" fontId="10" fillId="0" borderId="1" xfId="2" applyFont="1" applyBorder="1" applyAlignment="1">
      <alignment horizontal="left" vertical="top" wrapText="1"/>
    </xf>
    <xf numFmtId="0" fontId="10" fillId="0" borderId="1" xfId="2" applyFont="1" applyBorder="1" applyAlignment="1">
      <alignment horizontal="center" vertical="top"/>
    </xf>
    <xf numFmtId="4" fontId="10" fillId="0" borderId="1" xfId="2" applyNumberFormat="1" applyFont="1" applyBorder="1" applyAlignment="1">
      <alignment horizontal="center" vertical="top"/>
    </xf>
    <xf numFmtId="164" fontId="1" fillId="0" borderId="0" xfId="0" applyNumberFormat="1" applyFo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7" fillId="0" borderId="0" xfId="0" applyFont="1" applyAlignment="1">
      <alignment vertical="center" wrapText="1"/>
    </xf>
    <xf numFmtId="0" fontId="3" fillId="0" borderId="0" xfId="0" applyFont="1" applyAlignment="1">
      <alignment horizontal="center" vertical="center" wrapText="1"/>
    </xf>
    <xf numFmtId="4" fontId="1" fillId="0" borderId="0" xfId="0" applyNumberFormat="1" applyFont="1" applyAlignment="1">
      <alignment vertical="top"/>
    </xf>
    <xf numFmtId="0" fontId="1" fillId="0" borderId="1" xfId="0" applyFont="1" applyBorder="1" applyAlignment="1">
      <alignment horizontal="center" vertical="center" wrapText="1"/>
    </xf>
    <xf numFmtId="0" fontId="1" fillId="0" borderId="1" xfId="3" applyFont="1" applyBorder="1" applyAlignment="1">
      <alignment horizontal="center" vertical="center" wrapText="1"/>
    </xf>
    <xf numFmtId="4" fontId="1" fillId="2" borderId="1" xfId="0" applyNumberFormat="1" applyFont="1" applyFill="1" applyBorder="1" applyAlignment="1">
      <alignment horizontal="center" vertical="top"/>
    </xf>
    <xf numFmtId="0" fontId="1" fillId="2" borderId="0" xfId="0" applyFont="1" applyFill="1"/>
    <xf numFmtId="0" fontId="1" fillId="2" borderId="1" xfId="3" applyFont="1" applyFill="1" applyBorder="1" applyAlignment="1">
      <alignment horizontal="center" vertical="center" wrapText="1"/>
    </xf>
    <xf numFmtId="0" fontId="1" fillId="2" borderId="1" xfId="0" applyFont="1" applyFill="1" applyBorder="1" applyAlignment="1">
      <alignment horizontal="center" vertical="top"/>
    </xf>
    <xf numFmtId="3" fontId="1" fillId="2" borderId="1" xfId="0" applyNumberFormat="1" applyFont="1" applyFill="1" applyBorder="1" applyAlignment="1">
      <alignment horizontal="center" vertical="top"/>
    </xf>
    <xf numFmtId="10" fontId="1" fillId="2" borderId="1" xfId="1" applyNumberFormat="1" applyFont="1" applyFill="1" applyBorder="1" applyAlignment="1">
      <alignment horizontal="center" vertical="top"/>
    </xf>
    <xf numFmtId="10" fontId="1" fillId="2" borderId="1" xfId="1"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2" fontId="1" fillId="2" borderId="1" xfId="0" applyNumberFormat="1" applyFont="1" applyFill="1" applyBorder="1" applyAlignment="1">
      <alignment horizontal="center" vertical="top"/>
    </xf>
    <xf numFmtId="0" fontId="3" fillId="2" borderId="0" xfId="0" applyFont="1" applyFill="1"/>
    <xf numFmtId="0" fontId="10" fillId="2" borderId="1" xfId="2" applyFont="1" applyFill="1" applyBorder="1" applyAlignment="1">
      <alignment horizontal="center" vertical="top"/>
    </xf>
    <xf numFmtId="4" fontId="10" fillId="2" borderId="1" xfId="2" applyNumberFormat="1" applyFont="1" applyFill="1" applyBorder="1" applyAlignment="1">
      <alignment horizontal="center" vertical="top"/>
    </xf>
    <xf numFmtId="0" fontId="3" fillId="0" borderId="6" xfId="0" applyFont="1" applyBorder="1" applyAlignment="1">
      <alignment horizontal="center" vertical="top"/>
    </xf>
    <xf numFmtId="0" fontId="3" fillId="0" borderId="0" xfId="0" applyFont="1" applyAlignment="1">
      <alignment horizontal="left" wrapText="1" indent="3"/>
    </xf>
    <xf numFmtId="0" fontId="13" fillId="0" borderId="0" xfId="0" applyFont="1" applyAlignment="1">
      <alignment horizontal="center" vertical="center"/>
    </xf>
    <xf numFmtId="0" fontId="7" fillId="0" borderId="0" xfId="0" applyFont="1" applyAlignment="1">
      <alignment horizontal="right" vertical="center" wrapText="1"/>
    </xf>
    <xf numFmtId="0" fontId="7"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top" wrapText="1"/>
    </xf>
    <xf numFmtId="0" fontId="7" fillId="0" borderId="0" xfId="0" applyFont="1" applyAlignment="1">
      <alignment horizontal="center" wrapText="1"/>
    </xf>
    <xf numFmtId="0" fontId="1" fillId="0" borderId="1" xfId="0" applyFont="1" applyBorder="1" applyAlignment="1">
      <alignment horizontal="left" vertic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14" fillId="0" borderId="1" xfId="4" applyBorder="1" applyAlignment="1">
      <alignment horizont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7" fillId="0" borderId="0" xfId="0" applyFont="1" applyAlignment="1">
      <alignment horizontal="center"/>
    </xf>
    <xf numFmtId="0" fontId="1" fillId="0"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10" fillId="0" borderId="1" xfId="2" applyFont="1" applyBorder="1" applyAlignment="1">
      <alignment horizontal="center" vertical="center" wrapText="1"/>
    </xf>
    <xf numFmtId="0" fontId="1" fillId="0" borderId="2" xfId="3" applyFont="1" applyBorder="1" applyAlignment="1">
      <alignment horizontal="center" vertical="center" wrapText="1"/>
    </xf>
    <xf numFmtId="0" fontId="1" fillId="0" borderId="3" xfId="3" applyFont="1" applyBorder="1" applyAlignment="1">
      <alignment horizontal="center" vertical="center" wrapText="1"/>
    </xf>
    <xf numFmtId="166" fontId="1" fillId="0" borderId="0" xfId="0" applyNumberFormat="1" applyFont="1" applyAlignment="1">
      <alignment vertical="top"/>
    </xf>
  </cellXfs>
  <cellStyles count="5">
    <cellStyle name="Гиперссылка" xfId="4" builtinId="8"/>
    <cellStyle name="Обычный" xfId="0" builtinId="0"/>
    <cellStyle name="Обычный_Лист1" xfId="3"/>
    <cellStyle name="Обычный_стр.1_5" xfId="2"/>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7;&#1088;&#1077;&#1076;&#1077;&#1083;&#1077;&#1085;&#1080;&#1077;%20&#1088;&#1072;&#1089;&#1093;&#1086;&#1076;&#1086;&#1074;%20&#1084;&#1077;&#1078;&#1076;&#1091;%20&#1074;&#1080;&#1076;&#1072;&#1084;&#1080;%20&#1076;&#1077;&#1103;&#1090;&#1077;&#1083;&#1100;&#1085;&#1086;&#1089;&#1090;&#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мортизация"/>
      <sheetName val="Амортизация2019"/>
      <sheetName val="Оборудование"/>
      <sheetName val="Спецодежда"/>
      <sheetName val="зарплата"/>
      <sheetName val="зарплата2019"/>
      <sheetName val="все затраты"/>
      <sheetName val="Структура и объем затрат"/>
      <sheetName val="Все затраты 2019"/>
      <sheetName val="Структура и объем затрат 2019"/>
      <sheetName val="электроэнергия"/>
      <sheetName val="ЭЭ2019"/>
      <sheetName val="1.15"/>
      <sheetName val="1.16.(2019)"/>
      <sheetName val="1.16"/>
      <sheetName val="1.17"/>
      <sheetName val="Лист1"/>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7">
          <cell r="Q7">
            <v>19967.409456482656</v>
          </cell>
        </row>
        <row r="15">
          <cell r="Q15">
            <v>54302.554045563847</v>
          </cell>
        </row>
        <row r="30">
          <cell r="Q30">
            <v>5959.9980592743987</v>
          </cell>
        </row>
        <row r="36">
          <cell r="Q36">
            <v>10267.265765894517</v>
          </cell>
        </row>
        <row r="55">
          <cell r="Q55">
            <v>55217.705190589069</v>
          </cell>
        </row>
        <row r="56">
          <cell r="Q56">
            <v>16675.746967557898</v>
          </cell>
        </row>
        <row r="59">
          <cell r="Q59">
            <v>95968.975056950672</v>
          </cell>
        </row>
        <row r="62">
          <cell r="Q62">
            <v>12588.887113098128</v>
          </cell>
        </row>
      </sheetData>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rborbaik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zoomScaleNormal="100" workbookViewId="0">
      <selection activeCell="E9" sqref="E9"/>
    </sheetView>
  </sheetViews>
  <sheetFormatPr defaultRowHeight="15.75" x14ac:dyDescent="0.25"/>
  <cols>
    <col min="1" max="1" width="7.7109375" style="1" customWidth="1"/>
    <col min="2" max="2" width="45" style="1" customWidth="1"/>
    <col min="3" max="3" width="17" style="1" customWidth="1"/>
    <col min="4" max="7" width="9.7109375" style="1" customWidth="1"/>
    <col min="8" max="9" width="11.5703125" style="1" bestFit="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123.75" customHeight="1" x14ac:dyDescent="0.25">
      <c r="G1" s="54" t="s">
        <v>144</v>
      </c>
      <c r="H1" s="54"/>
      <c r="I1" s="54"/>
    </row>
    <row r="3" spans="1:9" x14ac:dyDescent="0.25">
      <c r="I3" s="1" t="s">
        <v>145</v>
      </c>
    </row>
    <row r="5" spans="1:9" ht="16.5" x14ac:dyDescent="0.25">
      <c r="A5" s="55" t="s">
        <v>146</v>
      </c>
      <c r="B5" s="55"/>
      <c r="C5" s="55"/>
      <c r="D5" s="55"/>
      <c r="E5" s="55"/>
      <c r="F5" s="55"/>
      <c r="G5" s="55"/>
      <c r="H5" s="55"/>
      <c r="I5" s="55"/>
    </row>
    <row r="6" spans="1:9" ht="16.5" x14ac:dyDescent="0.25">
      <c r="A6" s="55" t="s">
        <v>147</v>
      </c>
      <c r="B6" s="55"/>
      <c r="C6" s="55"/>
      <c r="D6" s="55"/>
      <c r="E6" s="55"/>
      <c r="F6" s="55"/>
      <c r="G6" s="55"/>
      <c r="H6" s="55"/>
      <c r="I6" s="55"/>
    </row>
    <row r="7" spans="1:9" ht="16.5" x14ac:dyDescent="0.25">
      <c r="A7" s="56" t="s">
        <v>148</v>
      </c>
      <c r="B7" s="56"/>
      <c r="C7" s="56"/>
      <c r="D7" s="56"/>
      <c r="E7" s="57">
        <v>2018</v>
      </c>
      <c r="F7" s="57"/>
      <c r="G7" s="36" t="s">
        <v>149</v>
      </c>
    </row>
    <row r="8" spans="1:9" ht="31.5" customHeight="1" x14ac:dyDescent="0.25">
      <c r="A8" s="37"/>
      <c r="D8" s="35"/>
      <c r="E8" s="58" t="s">
        <v>150</v>
      </c>
      <c r="F8" s="58"/>
      <c r="G8" s="35"/>
      <c r="H8" s="35"/>
      <c r="I8" s="35"/>
    </row>
    <row r="9" spans="1:9" x14ac:dyDescent="0.25">
      <c r="A9" s="31"/>
      <c r="B9"/>
      <c r="C9"/>
      <c r="D9" s="5"/>
      <c r="E9" s="5"/>
      <c r="F9" s="5"/>
      <c r="G9" s="5"/>
      <c r="H9" s="5"/>
      <c r="I9" s="5"/>
    </row>
    <row r="10" spans="1:9" ht="36" customHeight="1" x14ac:dyDescent="0.25">
      <c r="A10" s="59" t="s">
        <v>162</v>
      </c>
      <c r="B10" s="59"/>
      <c r="C10" s="59"/>
      <c r="D10" s="59"/>
      <c r="E10" s="59"/>
      <c r="F10" s="59"/>
      <c r="G10" s="59"/>
      <c r="H10" s="59"/>
      <c r="I10" s="59"/>
    </row>
    <row r="11" spans="1:9" x14ac:dyDescent="0.25">
      <c r="A11" s="53" t="s">
        <v>151</v>
      </c>
      <c r="B11" s="53"/>
      <c r="C11" s="53"/>
      <c r="D11" s="53"/>
      <c r="E11" s="53"/>
      <c r="F11" s="53"/>
      <c r="G11" s="53"/>
      <c r="H11" s="53"/>
      <c r="I11" s="53"/>
    </row>
    <row r="12" spans="1:9" x14ac:dyDescent="0.25">
      <c r="A12" s="30"/>
      <c r="B12" s="30"/>
      <c r="C12" s="5"/>
      <c r="D12" s="5"/>
      <c r="E12" s="5"/>
      <c r="F12" s="5"/>
      <c r="G12" s="5"/>
      <c r="H12" s="5"/>
      <c r="I12" s="5"/>
    </row>
    <row r="13" spans="1:9" x14ac:dyDescent="0.25">
      <c r="A13" s="33"/>
      <c r="B13" s="34"/>
      <c r="C13" s="5"/>
      <c r="D13" s="5"/>
      <c r="E13" s="5"/>
      <c r="F13" s="5"/>
      <c r="G13" s="5"/>
      <c r="H13" s="5"/>
      <c r="I13" s="5"/>
    </row>
    <row r="14" spans="1:9" x14ac:dyDescent="0.25">
      <c r="A14" s="30"/>
      <c r="B14" s="30"/>
      <c r="C14" s="5"/>
      <c r="D14" s="5"/>
      <c r="E14" s="5"/>
      <c r="F14" s="5"/>
      <c r="G14" s="5"/>
      <c r="H14" s="5"/>
      <c r="I14" s="5"/>
    </row>
    <row r="15" spans="1:9" x14ac:dyDescent="0.25">
      <c r="A15" s="33"/>
      <c r="B15" s="34"/>
      <c r="C15" s="5"/>
      <c r="D15" s="5"/>
      <c r="E15" s="5"/>
      <c r="F15" s="5"/>
      <c r="G15" s="5"/>
      <c r="H15" s="5"/>
      <c r="I15" s="5"/>
    </row>
    <row r="16" spans="1:9" x14ac:dyDescent="0.25">
      <c r="A16" s="30"/>
      <c r="B16" s="30"/>
      <c r="C16" s="5"/>
      <c r="D16" s="5"/>
      <c r="E16" s="5"/>
      <c r="F16" s="5"/>
      <c r="G16" s="5"/>
      <c r="H16" s="5"/>
      <c r="I16" s="5"/>
    </row>
    <row r="17" spans="1:9" x14ac:dyDescent="0.25">
      <c r="A17" s="33"/>
      <c r="B17" s="34"/>
      <c r="C17" s="5"/>
      <c r="D17" s="5"/>
      <c r="E17" s="5"/>
      <c r="F17" s="5"/>
      <c r="G17" s="5"/>
      <c r="H17" s="5"/>
      <c r="I17" s="5"/>
    </row>
    <row r="18" spans="1:9" x14ac:dyDescent="0.25">
      <c r="A18" s="30"/>
      <c r="B18" s="30"/>
      <c r="C18" s="5"/>
      <c r="D18" s="5"/>
      <c r="E18" s="5"/>
      <c r="F18" s="5"/>
      <c r="G18" s="5"/>
      <c r="H18" s="5"/>
      <c r="I18" s="5"/>
    </row>
    <row r="19" spans="1:9" x14ac:dyDescent="0.25">
      <c r="A19" s="33"/>
      <c r="B19" s="33"/>
      <c r="C19" s="32"/>
      <c r="D19" s="32"/>
      <c r="E19" s="32"/>
      <c r="F19" s="32"/>
      <c r="G19" s="32"/>
      <c r="H19" s="32"/>
      <c r="I19" s="32"/>
    </row>
    <row r="20" spans="1:9" x14ac:dyDescent="0.25">
      <c r="A20" s="30"/>
      <c r="B20" s="30"/>
      <c r="C20" s="5"/>
      <c r="D20" s="5"/>
      <c r="E20" s="5"/>
      <c r="F20" s="5"/>
      <c r="G20" s="5"/>
      <c r="H20" s="5"/>
      <c r="I20" s="5"/>
    </row>
    <row r="21" spans="1:9" x14ac:dyDescent="0.25">
      <c r="A21" s="33"/>
      <c r="B21" s="34"/>
      <c r="C21" s="5"/>
      <c r="D21" s="5"/>
      <c r="E21" s="5"/>
      <c r="F21" s="5"/>
      <c r="G21" s="5"/>
      <c r="H21" s="5"/>
      <c r="I21" s="5"/>
    </row>
    <row r="22" spans="1:9" x14ac:dyDescent="0.25">
      <c r="A22" s="30"/>
      <c r="B22" s="30"/>
      <c r="C22" s="35"/>
      <c r="D22" s="5"/>
      <c r="E22" s="5"/>
      <c r="F22" s="5"/>
      <c r="G22" s="5"/>
      <c r="H22" s="5"/>
      <c r="I22" s="5"/>
    </row>
    <row r="23" spans="1:9" x14ac:dyDescent="0.25">
      <c r="A23" s="33"/>
      <c r="B23" s="34"/>
      <c r="C23" s="5"/>
      <c r="D23" s="5"/>
      <c r="E23" s="5"/>
      <c r="F23" s="5"/>
      <c r="G23" s="5"/>
      <c r="H23" s="5"/>
      <c r="I23" s="5"/>
    </row>
    <row r="24" spans="1:9" x14ac:dyDescent="0.25">
      <c r="A24" s="30"/>
      <c r="B24" s="30"/>
      <c r="C24" s="5"/>
      <c r="D24" s="5"/>
      <c r="E24" s="5"/>
      <c r="F24" s="5"/>
      <c r="G24" s="5"/>
      <c r="H24" s="5"/>
      <c r="I24" s="5"/>
    </row>
    <row r="25" spans="1:9" x14ac:dyDescent="0.25">
      <c r="A25" s="33"/>
      <c r="B25" s="34"/>
      <c r="C25" s="5"/>
      <c r="D25" s="5"/>
      <c r="E25" s="5"/>
      <c r="F25" s="5"/>
      <c r="G25" s="5"/>
      <c r="H25" s="5"/>
      <c r="I25" s="5"/>
    </row>
    <row r="26" spans="1:9" x14ac:dyDescent="0.25">
      <c r="A26" s="30"/>
      <c r="B26" s="30"/>
      <c r="C26" s="5"/>
      <c r="D26" s="5"/>
      <c r="E26" s="5"/>
      <c r="F26" s="5"/>
      <c r="G26" s="5"/>
      <c r="H26" s="5"/>
      <c r="I26" s="5"/>
    </row>
  </sheetData>
  <mergeCells count="8">
    <mergeCell ref="A11:I11"/>
    <mergeCell ref="G1:I1"/>
    <mergeCell ref="A5:I5"/>
    <mergeCell ref="A6:I6"/>
    <mergeCell ref="A7:D7"/>
    <mergeCell ref="E7:F7"/>
    <mergeCell ref="E8:F8"/>
    <mergeCell ref="A10:I10"/>
  </mergeCells>
  <pageMargins left="0.78740157480314965" right="0.70866141732283472" top="0.78740157480314965" bottom="0.39370078740157483" header="0.19685039370078741" footer="0.19685039370078741"/>
  <pageSetup paperSize="9" scale="6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workbookViewId="0">
      <selection activeCell="A25" sqref="A25:I25"/>
    </sheetView>
  </sheetViews>
  <sheetFormatPr defaultRowHeight="15.75" x14ac:dyDescent="0.25"/>
  <cols>
    <col min="1" max="1" width="7.7109375" style="1" customWidth="1"/>
    <col min="2" max="2" width="45" style="1" customWidth="1"/>
    <col min="3" max="3" width="17" style="1" customWidth="1"/>
    <col min="4" max="7" width="9.7109375" style="1" customWidth="1"/>
    <col min="8" max="8" width="11.5703125" style="1" bestFit="1" customWidth="1"/>
    <col min="9" max="9" width="13.85546875" style="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67.5" customHeight="1" x14ac:dyDescent="0.25">
      <c r="G1" s="54" t="s">
        <v>132</v>
      </c>
      <c r="H1" s="54"/>
      <c r="I1" s="54"/>
    </row>
    <row r="5" spans="1:9" ht="16.5" x14ac:dyDescent="0.25">
      <c r="A5" s="60" t="s">
        <v>133</v>
      </c>
      <c r="B5" s="60"/>
      <c r="C5" s="60"/>
      <c r="D5" s="60"/>
      <c r="E5" s="60"/>
      <c r="F5" s="60"/>
      <c r="G5" s="60"/>
      <c r="H5" s="60"/>
      <c r="I5" s="60"/>
    </row>
    <row r="7" spans="1:9" x14ac:dyDescent="0.25">
      <c r="E7" s="29"/>
      <c r="G7" s="29"/>
    </row>
    <row r="8" spans="1:9" ht="31.5" customHeight="1" x14ac:dyDescent="0.25">
      <c r="A8" s="61" t="s">
        <v>134</v>
      </c>
      <c r="B8" s="61"/>
      <c r="C8" s="62" t="s">
        <v>154</v>
      </c>
      <c r="D8" s="62"/>
      <c r="E8" s="62"/>
      <c r="F8" s="62"/>
      <c r="G8" s="62"/>
      <c r="H8" s="62"/>
      <c r="I8" s="62"/>
    </row>
    <row r="9" spans="1:9" x14ac:dyDescent="0.25">
      <c r="A9" s="68"/>
      <c r="B9" s="68"/>
      <c r="C9" s="68"/>
      <c r="D9" s="68"/>
      <c r="E9" s="68"/>
      <c r="F9" s="68"/>
      <c r="G9" s="68"/>
      <c r="H9" s="68"/>
      <c r="I9" s="68"/>
    </row>
    <row r="10" spans="1:9" x14ac:dyDescent="0.25">
      <c r="A10" s="61" t="s">
        <v>135</v>
      </c>
      <c r="B10" s="61"/>
      <c r="C10" s="63" t="s">
        <v>155</v>
      </c>
      <c r="D10" s="63"/>
      <c r="E10" s="63"/>
      <c r="F10" s="63"/>
      <c r="G10" s="63"/>
      <c r="H10" s="63"/>
      <c r="I10" s="63"/>
    </row>
    <row r="11" spans="1:9" x14ac:dyDescent="0.25">
      <c r="A11" s="68"/>
      <c r="B11" s="68"/>
      <c r="C11" s="68"/>
      <c r="D11" s="68"/>
      <c r="E11" s="68"/>
      <c r="F11" s="68"/>
      <c r="G11" s="68"/>
      <c r="H11" s="68"/>
      <c r="I11" s="68"/>
    </row>
    <row r="12" spans="1:9" x14ac:dyDescent="0.25">
      <c r="A12" s="61" t="s">
        <v>136</v>
      </c>
      <c r="B12" s="61"/>
      <c r="C12" s="64" t="s">
        <v>156</v>
      </c>
      <c r="D12" s="65"/>
      <c r="E12" s="65"/>
      <c r="F12" s="65"/>
      <c r="G12" s="65"/>
      <c r="H12" s="65"/>
      <c r="I12" s="66"/>
    </row>
    <row r="13" spans="1:9" x14ac:dyDescent="0.25">
      <c r="A13" s="68"/>
      <c r="B13" s="68"/>
      <c r="C13" s="68"/>
      <c r="D13" s="68"/>
      <c r="E13" s="68"/>
      <c r="F13" s="68"/>
      <c r="G13" s="68"/>
      <c r="H13" s="68"/>
      <c r="I13" s="68"/>
    </row>
    <row r="14" spans="1:9" x14ac:dyDescent="0.25">
      <c r="A14" s="61" t="s">
        <v>137</v>
      </c>
      <c r="B14" s="61"/>
      <c r="C14" s="64" t="s">
        <v>156</v>
      </c>
      <c r="D14" s="65"/>
      <c r="E14" s="65"/>
      <c r="F14" s="65"/>
      <c r="G14" s="65"/>
      <c r="H14" s="65"/>
      <c r="I14" s="66"/>
    </row>
    <row r="15" spans="1:9" x14ac:dyDescent="0.25">
      <c r="A15" s="68"/>
      <c r="B15" s="68"/>
      <c r="C15" s="68"/>
      <c r="D15" s="68"/>
      <c r="E15" s="68"/>
      <c r="F15" s="68"/>
      <c r="G15" s="68"/>
      <c r="H15" s="68"/>
      <c r="I15" s="68"/>
    </row>
    <row r="16" spans="1:9" x14ac:dyDescent="0.25">
      <c r="A16" s="61" t="s">
        <v>138</v>
      </c>
      <c r="B16" s="61"/>
      <c r="C16" s="67" t="s">
        <v>157</v>
      </c>
      <c r="D16" s="67"/>
      <c r="E16" s="67"/>
      <c r="F16" s="67"/>
      <c r="G16" s="67"/>
      <c r="H16" s="67"/>
      <c r="I16" s="67"/>
    </row>
    <row r="17" spans="1:9" x14ac:dyDescent="0.25">
      <c r="A17" s="68"/>
      <c r="B17" s="68"/>
      <c r="C17" s="68"/>
      <c r="D17" s="68"/>
      <c r="E17" s="68"/>
      <c r="F17" s="68"/>
      <c r="G17" s="68"/>
      <c r="H17" s="68"/>
      <c r="I17" s="68"/>
    </row>
    <row r="18" spans="1:9" x14ac:dyDescent="0.25">
      <c r="A18" s="61" t="s">
        <v>139</v>
      </c>
      <c r="B18" s="61"/>
      <c r="C18" s="67" t="s">
        <v>158</v>
      </c>
      <c r="D18" s="67"/>
      <c r="E18" s="67"/>
      <c r="F18" s="67"/>
      <c r="G18" s="67"/>
      <c r="H18" s="67"/>
      <c r="I18" s="67"/>
    </row>
    <row r="19" spans="1:9" x14ac:dyDescent="0.25">
      <c r="A19" s="68"/>
      <c r="B19" s="68"/>
      <c r="C19" s="68"/>
      <c r="D19" s="68"/>
      <c r="E19" s="68"/>
      <c r="F19" s="68"/>
      <c r="G19" s="68"/>
      <c r="H19" s="68"/>
      <c r="I19" s="68"/>
    </row>
    <row r="20" spans="1:9" x14ac:dyDescent="0.25">
      <c r="A20" s="61" t="s">
        <v>140</v>
      </c>
      <c r="B20" s="61"/>
      <c r="C20" s="63" t="s">
        <v>159</v>
      </c>
      <c r="D20" s="63"/>
      <c r="E20" s="63"/>
      <c r="F20" s="63"/>
      <c r="G20" s="63"/>
      <c r="H20" s="63"/>
      <c r="I20" s="63"/>
    </row>
    <row r="21" spans="1:9" x14ac:dyDescent="0.25">
      <c r="A21" s="68"/>
      <c r="B21" s="68"/>
      <c r="C21" s="68"/>
      <c r="D21" s="68"/>
      <c r="E21" s="68"/>
      <c r="F21" s="68"/>
      <c r="G21" s="68"/>
      <c r="H21" s="68"/>
      <c r="I21" s="68"/>
    </row>
    <row r="22" spans="1:9" ht="16.5" x14ac:dyDescent="0.25">
      <c r="A22" s="61" t="s">
        <v>141</v>
      </c>
      <c r="B22" s="61"/>
      <c r="C22" s="69" t="s">
        <v>160</v>
      </c>
      <c r="D22" s="63"/>
      <c r="E22" s="63"/>
      <c r="F22" s="63"/>
      <c r="G22" s="63"/>
      <c r="H22" s="63"/>
      <c r="I22" s="63"/>
    </row>
    <row r="23" spans="1:9" x14ac:dyDescent="0.25">
      <c r="A23" s="68"/>
      <c r="B23" s="68"/>
      <c r="C23" s="68"/>
      <c r="D23" s="68"/>
      <c r="E23" s="68"/>
      <c r="F23" s="68"/>
      <c r="G23" s="68"/>
      <c r="H23" s="68"/>
      <c r="I23" s="68"/>
    </row>
    <row r="24" spans="1:9" x14ac:dyDescent="0.25">
      <c r="A24" s="61" t="s">
        <v>142</v>
      </c>
      <c r="B24" s="61"/>
      <c r="C24" s="63" t="s">
        <v>161</v>
      </c>
      <c r="D24" s="63"/>
      <c r="E24" s="63"/>
      <c r="F24" s="63"/>
      <c r="G24" s="63"/>
      <c r="H24" s="63"/>
      <c r="I24" s="63"/>
    </row>
    <row r="25" spans="1:9" x14ac:dyDescent="0.25">
      <c r="A25" s="68"/>
      <c r="B25" s="68"/>
      <c r="C25" s="68"/>
      <c r="D25" s="68"/>
      <c r="E25" s="68"/>
      <c r="F25" s="68"/>
      <c r="G25" s="68"/>
      <c r="H25" s="68"/>
      <c r="I25" s="68"/>
    </row>
    <row r="26" spans="1:9" x14ac:dyDescent="0.25">
      <c r="A26" s="61" t="s">
        <v>143</v>
      </c>
      <c r="B26" s="61"/>
      <c r="C26" s="63" t="s">
        <v>161</v>
      </c>
      <c r="D26" s="63"/>
      <c r="E26" s="63"/>
      <c r="F26" s="63"/>
      <c r="G26" s="63"/>
      <c r="H26" s="63"/>
      <c r="I26" s="63"/>
    </row>
  </sheetData>
  <mergeCells count="31">
    <mergeCell ref="C24:I24"/>
    <mergeCell ref="C26:I26"/>
    <mergeCell ref="A9:I9"/>
    <mergeCell ref="A11:I11"/>
    <mergeCell ref="A13:I13"/>
    <mergeCell ref="A15:I15"/>
    <mergeCell ref="A17:I17"/>
    <mergeCell ref="A19:I19"/>
    <mergeCell ref="A21:I21"/>
    <mergeCell ref="C18:I18"/>
    <mergeCell ref="C20:I20"/>
    <mergeCell ref="C22:I22"/>
    <mergeCell ref="A23:I23"/>
    <mergeCell ref="A18:B18"/>
    <mergeCell ref="A20:B20"/>
    <mergeCell ref="G1:I1"/>
    <mergeCell ref="A5:I5"/>
    <mergeCell ref="A22:B22"/>
    <mergeCell ref="A24:B24"/>
    <mergeCell ref="A26:B26"/>
    <mergeCell ref="C8:I8"/>
    <mergeCell ref="C10:I10"/>
    <mergeCell ref="C12:I12"/>
    <mergeCell ref="A8:B8"/>
    <mergeCell ref="A10:B10"/>
    <mergeCell ref="A12:B12"/>
    <mergeCell ref="A14:B14"/>
    <mergeCell ref="A16:B16"/>
    <mergeCell ref="C14:I14"/>
    <mergeCell ref="C16:I16"/>
    <mergeCell ref="A25:I25"/>
  </mergeCells>
  <hyperlinks>
    <hyperlink ref="C22" r:id="rId1"/>
  </hyperlinks>
  <pageMargins left="0.78740157480314965" right="0.70866141732283472" top="0.78740157480314965" bottom="0.39370078740157483" header="0.19685039370078741" footer="0.19685039370078741"/>
  <pageSetup paperSize="9" scale="99" orientation="landscape"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80" zoomScaleNormal="80" zoomScaleSheetLayoutView="81" workbookViewId="0">
      <selection activeCell="F8" sqref="F8"/>
    </sheetView>
  </sheetViews>
  <sheetFormatPr defaultRowHeight="15.75" x14ac:dyDescent="0.25"/>
  <cols>
    <col min="1" max="1" width="6.5703125" style="1" customWidth="1"/>
    <col min="2" max="2" width="44.85546875" style="1" customWidth="1"/>
    <col min="3" max="3" width="12.28515625" style="1" customWidth="1"/>
    <col min="4" max="4" width="27.7109375" style="1" customWidth="1"/>
    <col min="5" max="5" width="27.7109375" style="42" customWidth="1"/>
    <col min="6" max="6" width="27.7109375" style="1" customWidth="1"/>
    <col min="7" max="7" width="9.140625" style="1"/>
    <col min="8" max="8" width="80" style="1" bestFit="1" customWidth="1"/>
    <col min="9" max="9" width="15.140625" style="1" bestFit="1" customWidth="1"/>
    <col min="10" max="10" width="11.5703125" style="1" bestFit="1" customWidth="1"/>
    <col min="11" max="11" width="15.140625" style="1" bestFit="1" customWidth="1"/>
    <col min="12" max="15" width="9.140625" style="1"/>
    <col min="16" max="18" width="10.28515625" style="1" bestFit="1" customWidth="1"/>
    <col min="19" max="16384" width="9.140625" style="1"/>
  </cols>
  <sheetData>
    <row r="1" spans="1:18" ht="51.75" x14ac:dyDescent="0.25">
      <c r="F1" s="3" t="s">
        <v>54</v>
      </c>
      <c r="J1" s="15"/>
    </row>
    <row r="4" spans="1:18" ht="31.5" customHeight="1" x14ac:dyDescent="0.25">
      <c r="A4" s="60" t="s">
        <v>77</v>
      </c>
      <c r="B4" s="73"/>
      <c r="C4" s="73"/>
      <c r="D4" s="73"/>
      <c r="E4" s="73"/>
      <c r="F4" s="73"/>
    </row>
    <row r="7" spans="1:18" s="2" customFormat="1" ht="50.25" x14ac:dyDescent="0.2">
      <c r="A7" s="39" t="s">
        <v>53</v>
      </c>
      <c r="B7" s="39" t="s">
        <v>0</v>
      </c>
      <c r="C7" s="39" t="s">
        <v>1</v>
      </c>
      <c r="D7" s="40" t="s">
        <v>164</v>
      </c>
      <c r="E7" s="43" t="s">
        <v>163</v>
      </c>
      <c r="F7" s="40" t="s">
        <v>165</v>
      </c>
    </row>
    <row r="8" spans="1:18" s="4" customFormat="1" ht="33" customHeight="1" x14ac:dyDescent="0.2">
      <c r="A8" s="8" t="s">
        <v>2</v>
      </c>
      <c r="B8" s="9" t="s">
        <v>3</v>
      </c>
      <c r="C8" s="8"/>
      <c r="D8" s="10"/>
      <c r="E8" s="44"/>
      <c r="F8" s="10"/>
    </row>
    <row r="9" spans="1:18" s="4" customFormat="1" ht="28.7" customHeight="1" x14ac:dyDescent="0.2">
      <c r="A9" s="8" t="s">
        <v>4</v>
      </c>
      <c r="B9" s="9" t="s">
        <v>5</v>
      </c>
      <c r="C9" s="8" t="s">
        <v>6</v>
      </c>
      <c r="D9" s="14"/>
      <c r="E9" s="41"/>
      <c r="F9" s="14">
        <f>F24*1.1</f>
        <v>299.80147351797558</v>
      </c>
      <c r="I9" s="15"/>
      <c r="J9" s="15"/>
      <c r="K9" s="15"/>
      <c r="P9" s="38"/>
      <c r="Q9" s="38"/>
      <c r="R9" s="38"/>
    </row>
    <row r="10" spans="1:18" s="4" customFormat="1" ht="31.5" customHeight="1" x14ac:dyDescent="0.2">
      <c r="A10" s="8" t="s">
        <v>7</v>
      </c>
      <c r="B10" s="9" t="s">
        <v>8</v>
      </c>
      <c r="C10" s="8" t="s">
        <v>6</v>
      </c>
      <c r="D10" s="18"/>
      <c r="E10" s="41"/>
      <c r="F10" s="18">
        <f>F24*0.1</f>
        <v>27.25467941072505</v>
      </c>
      <c r="I10" s="15"/>
      <c r="J10" s="15"/>
      <c r="K10" s="15"/>
      <c r="P10" s="38"/>
      <c r="Q10" s="38"/>
      <c r="R10" s="38"/>
    </row>
    <row r="11" spans="1:18" s="4" customFormat="1" ht="30.75" customHeight="1" x14ac:dyDescent="0.2">
      <c r="A11" s="8" t="s">
        <v>9</v>
      </c>
      <c r="B11" s="9" t="s">
        <v>10</v>
      </c>
      <c r="C11" s="8" t="s">
        <v>6</v>
      </c>
      <c r="D11" s="14"/>
      <c r="E11" s="41"/>
      <c r="F11" s="14">
        <f>F10+F30</f>
        <v>123.22365446767571</v>
      </c>
      <c r="I11" s="15"/>
      <c r="J11" s="15"/>
      <c r="K11" s="15"/>
      <c r="P11" s="38"/>
      <c r="Q11" s="38"/>
      <c r="R11" s="38"/>
    </row>
    <row r="12" spans="1:18" s="4" customFormat="1" ht="21.75" customHeight="1" x14ac:dyDescent="0.2">
      <c r="A12" s="8" t="s">
        <v>11</v>
      </c>
      <c r="B12" s="9" t="s">
        <v>12</v>
      </c>
      <c r="C12" s="8" t="s">
        <v>6</v>
      </c>
      <c r="D12" s="16"/>
      <c r="E12" s="45"/>
      <c r="F12" s="16">
        <f>F10*80%</f>
        <v>21.803743528580043</v>
      </c>
      <c r="I12" s="15"/>
      <c r="J12" s="15"/>
      <c r="K12" s="15"/>
      <c r="P12" s="38"/>
      <c r="Q12" s="38"/>
      <c r="R12" s="38"/>
    </row>
    <row r="13" spans="1:18" s="4" customFormat="1" ht="21.75" customHeight="1" x14ac:dyDescent="0.2">
      <c r="A13" s="8" t="s">
        <v>13</v>
      </c>
      <c r="B13" s="9" t="s">
        <v>14</v>
      </c>
      <c r="C13" s="8"/>
      <c r="D13" s="10"/>
      <c r="E13" s="44"/>
      <c r="F13" s="10"/>
      <c r="I13" s="15"/>
      <c r="J13" s="15"/>
      <c r="K13" s="15"/>
      <c r="P13" s="38"/>
      <c r="Q13" s="38"/>
      <c r="R13" s="38"/>
    </row>
    <row r="14" spans="1:18" s="4" customFormat="1" ht="78.75" x14ac:dyDescent="0.2">
      <c r="A14" s="8" t="s">
        <v>15</v>
      </c>
      <c r="B14" s="9" t="s">
        <v>63</v>
      </c>
      <c r="C14" s="8" t="s">
        <v>16</v>
      </c>
      <c r="D14" s="17"/>
      <c r="E14" s="46"/>
      <c r="F14" s="17">
        <v>0.1</v>
      </c>
      <c r="I14" s="15"/>
      <c r="J14" s="15"/>
      <c r="K14" s="15"/>
      <c r="P14" s="38"/>
      <c r="Q14" s="38"/>
      <c r="R14" s="38"/>
    </row>
    <row r="15" spans="1:18" s="4" customFormat="1" ht="39" customHeight="1" x14ac:dyDescent="0.2">
      <c r="A15" s="8" t="s">
        <v>17</v>
      </c>
      <c r="B15" s="9" t="s">
        <v>62</v>
      </c>
      <c r="C15" s="8"/>
      <c r="D15" s="10"/>
      <c r="E15" s="44"/>
      <c r="F15" s="10"/>
      <c r="J15" s="15"/>
      <c r="K15" s="15"/>
      <c r="P15" s="38"/>
      <c r="Q15" s="38"/>
      <c r="R15" s="38"/>
    </row>
    <row r="16" spans="1:18" s="4" customFormat="1" ht="39.75" customHeight="1" x14ac:dyDescent="0.2">
      <c r="A16" s="8" t="s">
        <v>18</v>
      </c>
      <c r="B16" s="9" t="s">
        <v>55</v>
      </c>
      <c r="C16" s="8" t="s">
        <v>19</v>
      </c>
      <c r="D16" s="10"/>
      <c r="E16" s="44"/>
      <c r="F16" s="10"/>
      <c r="I16" s="15"/>
      <c r="J16" s="15"/>
      <c r="K16" s="15"/>
      <c r="P16" s="38"/>
      <c r="Q16" s="38"/>
      <c r="R16" s="38"/>
    </row>
    <row r="17" spans="1:18" s="4" customFormat="1" ht="33" customHeight="1" x14ac:dyDescent="0.2">
      <c r="A17" s="8" t="s">
        <v>20</v>
      </c>
      <c r="B17" s="9" t="s">
        <v>56</v>
      </c>
      <c r="C17" s="8" t="s">
        <v>21</v>
      </c>
      <c r="D17" s="10"/>
      <c r="E17" s="44"/>
      <c r="F17" s="10"/>
      <c r="I17" s="15"/>
      <c r="J17" s="15"/>
      <c r="K17" s="15"/>
      <c r="P17" s="38"/>
      <c r="Q17" s="38"/>
      <c r="R17" s="38"/>
    </row>
    <row r="18" spans="1:18" s="5" customFormat="1" ht="24.75" customHeight="1" x14ac:dyDescent="0.25">
      <c r="A18" s="11" t="s">
        <v>22</v>
      </c>
      <c r="B18" s="12" t="s">
        <v>57</v>
      </c>
      <c r="C18" s="11" t="s">
        <v>19</v>
      </c>
      <c r="D18" s="14"/>
      <c r="E18" s="41"/>
      <c r="F18" s="41">
        <v>2009</v>
      </c>
      <c r="H18" s="4"/>
      <c r="I18" s="15"/>
      <c r="J18" s="15"/>
      <c r="K18" s="15"/>
      <c r="P18" s="38"/>
      <c r="Q18" s="38"/>
      <c r="R18" s="38"/>
    </row>
    <row r="19" spans="1:18" s="4" customFormat="1" ht="35.25" customHeight="1" x14ac:dyDescent="0.2">
      <c r="A19" s="8" t="s">
        <v>58</v>
      </c>
      <c r="B19" s="9" t="s">
        <v>152</v>
      </c>
      <c r="C19" s="8" t="s">
        <v>59</v>
      </c>
      <c r="D19" s="14"/>
      <c r="E19" s="41"/>
      <c r="F19" s="41">
        <v>1929</v>
      </c>
      <c r="I19" s="15"/>
      <c r="J19" s="15"/>
      <c r="K19" s="15"/>
      <c r="P19" s="38"/>
      <c r="Q19" s="38"/>
      <c r="R19" s="38"/>
    </row>
    <row r="20" spans="1:18" s="4" customFormat="1" ht="54" customHeight="1" x14ac:dyDescent="0.2">
      <c r="A20" s="8" t="s">
        <v>24</v>
      </c>
      <c r="B20" s="9" t="s">
        <v>60</v>
      </c>
      <c r="C20" s="8" t="s">
        <v>23</v>
      </c>
      <c r="D20" s="14"/>
      <c r="E20" s="41"/>
      <c r="F20" s="41">
        <v>124</v>
      </c>
      <c r="I20" s="15"/>
      <c r="J20" s="15"/>
      <c r="K20" s="15"/>
      <c r="P20" s="38"/>
      <c r="Q20" s="38"/>
      <c r="R20" s="38"/>
    </row>
    <row r="21" spans="1:18" s="4" customFormat="1" ht="58.5" customHeight="1" x14ac:dyDescent="0.2">
      <c r="A21" s="8" t="s">
        <v>25</v>
      </c>
      <c r="B21" s="9" t="s">
        <v>61</v>
      </c>
      <c r="C21" s="8" t="s">
        <v>16</v>
      </c>
      <c r="D21" s="19"/>
      <c r="E21" s="47"/>
      <c r="F21" s="47">
        <v>3.9199999999999999E-2</v>
      </c>
      <c r="K21" s="15"/>
      <c r="P21" s="38"/>
      <c r="Q21" s="38"/>
      <c r="R21" s="38"/>
    </row>
    <row r="22" spans="1:18" s="4" customFormat="1" ht="56.25" customHeight="1" x14ac:dyDescent="0.2">
      <c r="A22" s="8" t="s">
        <v>26</v>
      </c>
      <c r="B22" s="9" t="s">
        <v>64</v>
      </c>
      <c r="C22" s="8"/>
      <c r="D22" s="75" t="s">
        <v>153</v>
      </c>
      <c r="E22" s="76"/>
      <c r="F22" s="77"/>
      <c r="P22" s="38"/>
      <c r="Q22" s="38"/>
      <c r="R22" s="38"/>
    </row>
    <row r="23" spans="1:18" s="4" customFormat="1" ht="70.5" customHeight="1" x14ac:dyDescent="0.2">
      <c r="A23" s="8" t="s">
        <v>27</v>
      </c>
      <c r="B23" s="9" t="s">
        <v>65</v>
      </c>
      <c r="C23" s="8" t="s">
        <v>21</v>
      </c>
      <c r="D23" s="10"/>
      <c r="E23" s="44"/>
      <c r="F23" s="10"/>
      <c r="P23" s="38"/>
      <c r="Q23" s="38"/>
      <c r="R23" s="38"/>
    </row>
    <row r="24" spans="1:18" s="4" customFormat="1" ht="48.75" customHeight="1" x14ac:dyDescent="0.2">
      <c r="A24" s="8" t="s">
        <v>28</v>
      </c>
      <c r="B24" s="9" t="s">
        <v>29</v>
      </c>
      <c r="C24" s="8"/>
      <c r="D24" s="14"/>
      <c r="E24" s="41"/>
      <c r="F24" s="14">
        <f>F25+F30+F31+F32</f>
        <v>272.54679410725049</v>
      </c>
      <c r="H24" s="81"/>
      <c r="P24" s="38"/>
      <c r="Q24" s="38"/>
      <c r="R24" s="38"/>
    </row>
    <row r="25" spans="1:18" s="4" customFormat="1" ht="75.75" customHeight="1" x14ac:dyDescent="0.2">
      <c r="A25" s="8" t="s">
        <v>30</v>
      </c>
      <c r="B25" s="9" t="s">
        <v>67</v>
      </c>
      <c r="C25" s="8" t="s">
        <v>6</v>
      </c>
      <c r="D25" s="41"/>
      <c r="E25" s="41"/>
      <c r="F25" s="41">
        <f>F27+F28+F29</f>
        <v>174.97956659846051</v>
      </c>
      <c r="P25" s="38"/>
      <c r="Q25" s="38"/>
      <c r="R25" s="38"/>
    </row>
    <row r="26" spans="1:18" s="4" customFormat="1" ht="18" customHeight="1" x14ac:dyDescent="0.2">
      <c r="A26" s="8"/>
      <c r="B26" s="9" t="s">
        <v>66</v>
      </c>
      <c r="C26" s="8"/>
      <c r="D26" s="14"/>
      <c r="E26" s="41"/>
      <c r="F26" s="14"/>
      <c r="H26" s="38"/>
      <c r="P26" s="38"/>
      <c r="Q26" s="38"/>
      <c r="R26" s="38"/>
    </row>
    <row r="27" spans="1:18" s="4" customFormat="1" ht="16.5" customHeight="1" x14ac:dyDescent="0.2">
      <c r="A27" s="8"/>
      <c r="B27" s="9" t="s">
        <v>31</v>
      </c>
      <c r="C27" s="8"/>
      <c r="D27" s="14"/>
      <c r="E27" s="41"/>
      <c r="F27" s="14">
        <f>('[1]все затраты'!$Q$55+'[1]все затраты'!$Q$56)/1000</f>
        <v>71.893452158146971</v>
      </c>
      <c r="P27" s="38"/>
      <c r="Q27" s="38"/>
      <c r="R27" s="38"/>
    </row>
    <row r="28" spans="1:18" s="4" customFormat="1" ht="18.75" customHeight="1" x14ac:dyDescent="0.2">
      <c r="A28" s="8"/>
      <c r="B28" s="9" t="s">
        <v>32</v>
      </c>
      <c r="C28" s="8"/>
      <c r="D28" s="14"/>
      <c r="E28" s="41"/>
      <c r="F28" s="14"/>
      <c r="P28" s="38"/>
      <c r="Q28" s="38"/>
      <c r="R28" s="38"/>
    </row>
    <row r="29" spans="1:18" s="4" customFormat="1" ht="18.75" customHeight="1" x14ac:dyDescent="0.2">
      <c r="A29" s="8"/>
      <c r="B29" s="9" t="s">
        <v>33</v>
      </c>
      <c r="C29" s="8"/>
      <c r="D29" s="14"/>
      <c r="E29" s="41"/>
      <c r="F29" s="14">
        <f>('[1]все затраты'!$Q$7+'[1]все затраты'!$Q$15+'[1]все затраты'!$Q$30+'[1]все затраты'!$Q$36+'[1]все затраты'!$Q$62)/1000</f>
        <v>103.08611444031355</v>
      </c>
      <c r="P29" s="38"/>
      <c r="Q29" s="38"/>
      <c r="R29" s="38"/>
    </row>
    <row r="30" spans="1:18" s="4" customFormat="1" ht="54.75" customHeight="1" x14ac:dyDescent="0.2">
      <c r="A30" s="8" t="s">
        <v>34</v>
      </c>
      <c r="B30" s="9" t="s">
        <v>68</v>
      </c>
      <c r="C30" s="8" t="s">
        <v>6</v>
      </c>
      <c r="D30" s="14"/>
      <c r="E30" s="41"/>
      <c r="F30" s="14">
        <f>'[1]все затраты'!$Q$59/1000</f>
        <v>95.968975056950669</v>
      </c>
      <c r="P30" s="38"/>
      <c r="Q30" s="38"/>
      <c r="R30" s="38"/>
    </row>
    <row r="31" spans="1:18" s="4" customFormat="1" ht="37.5" customHeight="1" x14ac:dyDescent="0.2">
      <c r="A31" s="8" t="s">
        <v>35</v>
      </c>
      <c r="B31" s="9" t="s">
        <v>69</v>
      </c>
      <c r="C31" s="8" t="s">
        <v>6</v>
      </c>
      <c r="D31" s="14"/>
      <c r="E31" s="41"/>
      <c r="F31" s="14"/>
      <c r="P31" s="38"/>
      <c r="Q31" s="38"/>
      <c r="R31" s="38"/>
    </row>
    <row r="32" spans="1:18" s="4" customFormat="1" ht="35.25" customHeight="1" x14ac:dyDescent="0.2">
      <c r="A32" s="8" t="s">
        <v>36</v>
      </c>
      <c r="B32" s="9" t="s">
        <v>78</v>
      </c>
      <c r="C32" s="8" t="s">
        <v>6</v>
      </c>
      <c r="D32" s="14"/>
      <c r="E32" s="41"/>
      <c r="F32" s="14">
        <f>F36</f>
        <v>1.5982524518392902</v>
      </c>
      <c r="P32" s="38"/>
      <c r="Q32" s="38"/>
      <c r="R32" s="38"/>
    </row>
    <row r="33" spans="1:18" s="4" customFormat="1" ht="47.25" x14ac:dyDescent="0.2">
      <c r="A33" s="8" t="s">
        <v>37</v>
      </c>
      <c r="B33" s="9" t="s">
        <v>38</v>
      </c>
      <c r="C33" s="8"/>
      <c r="D33" s="21"/>
      <c r="E33" s="48"/>
      <c r="F33" s="21"/>
      <c r="P33" s="38"/>
      <c r="Q33" s="38"/>
      <c r="R33" s="38"/>
    </row>
    <row r="34" spans="1:18" s="4" customFormat="1" ht="27" customHeight="1" x14ac:dyDescent="0.2">
      <c r="A34" s="8"/>
      <c r="B34" s="13" t="s">
        <v>39</v>
      </c>
      <c r="C34" s="8"/>
      <c r="D34" s="10"/>
      <c r="E34" s="44"/>
      <c r="F34" s="10"/>
      <c r="P34" s="38"/>
      <c r="Q34" s="38"/>
      <c r="R34" s="38"/>
    </row>
    <row r="35" spans="1:18" s="4" customFormat="1" ht="19.5" customHeight="1" x14ac:dyDescent="0.2">
      <c r="A35" s="8"/>
      <c r="B35" s="9" t="s">
        <v>70</v>
      </c>
      <c r="C35" s="8" t="s">
        <v>40</v>
      </c>
      <c r="D35" s="14"/>
      <c r="E35" s="41"/>
      <c r="F35" s="14">
        <v>169.52799999999999</v>
      </c>
      <c r="P35" s="38"/>
      <c r="Q35" s="38"/>
      <c r="R35" s="38"/>
    </row>
    <row r="36" spans="1:18" s="4" customFormat="1" ht="36.75" customHeight="1" x14ac:dyDescent="0.2">
      <c r="A36" s="8"/>
      <c r="B36" s="9" t="s">
        <v>71</v>
      </c>
      <c r="C36" s="8" t="s">
        <v>41</v>
      </c>
      <c r="D36" s="20"/>
      <c r="E36" s="49"/>
      <c r="F36" s="20">
        <f>(F30+F25)/F35</f>
        <v>1.5982524518392902</v>
      </c>
      <c r="P36" s="38"/>
      <c r="Q36" s="38"/>
      <c r="R36" s="38"/>
    </row>
    <row r="37" spans="1:18" s="4" customFormat="1" ht="48" customHeight="1" x14ac:dyDescent="0.2">
      <c r="A37" s="8" t="s">
        <v>42</v>
      </c>
      <c r="B37" s="9" t="s">
        <v>43</v>
      </c>
      <c r="C37" s="8"/>
      <c r="D37" s="10"/>
      <c r="E37" s="44"/>
      <c r="F37" s="10"/>
      <c r="P37" s="38"/>
      <c r="Q37" s="38"/>
      <c r="R37" s="38"/>
    </row>
    <row r="38" spans="1:18" s="4" customFormat="1" ht="19.5" customHeight="1" x14ac:dyDescent="0.2">
      <c r="A38" s="8" t="s">
        <v>44</v>
      </c>
      <c r="B38" s="9" t="s">
        <v>45</v>
      </c>
      <c r="C38" s="8" t="s">
        <v>46</v>
      </c>
      <c r="D38" s="16"/>
      <c r="E38" s="45"/>
      <c r="F38" s="16">
        <v>8</v>
      </c>
      <c r="P38" s="38"/>
      <c r="Q38" s="38"/>
      <c r="R38" s="38"/>
    </row>
    <row r="39" spans="1:18" s="4" customFormat="1" ht="47.25" x14ac:dyDescent="0.2">
      <c r="A39" s="8" t="s">
        <v>47</v>
      </c>
      <c r="B39" s="9" t="s">
        <v>48</v>
      </c>
      <c r="C39" s="8" t="s">
        <v>72</v>
      </c>
      <c r="D39" s="20"/>
      <c r="E39" s="49"/>
      <c r="F39" s="20"/>
      <c r="P39" s="38"/>
      <c r="Q39" s="38"/>
      <c r="R39" s="38"/>
    </row>
    <row r="40" spans="1:18" s="4" customFormat="1" ht="49.5" customHeight="1" x14ac:dyDescent="0.2">
      <c r="A40" s="8" t="s">
        <v>49</v>
      </c>
      <c r="B40" s="9" t="s">
        <v>50</v>
      </c>
      <c r="C40" s="8"/>
      <c r="D40" s="70"/>
      <c r="E40" s="71"/>
      <c r="F40" s="72"/>
      <c r="P40" s="38"/>
      <c r="Q40" s="38"/>
      <c r="R40" s="38"/>
    </row>
    <row r="41" spans="1:18" s="4" customFormat="1" ht="17.25" customHeight="1" x14ac:dyDescent="0.2">
      <c r="A41" s="8"/>
      <c r="B41" s="13" t="s">
        <v>39</v>
      </c>
      <c r="C41" s="8"/>
      <c r="D41" s="10"/>
      <c r="E41" s="44"/>
      <c r="F41" s="10"/>
      <c r="P41" s="38"/>
      <c r="Q41" s="38"/>
      <c r="R41" s="38"/>
    </row>
    <row r="42" spans="1:18" s="4" customFormat="1" ht="31.5" x14ac:dyDescent="0.2">
      <c r="A42" s="8"/>
      <c r="B42" s="9" t="s">
        <v>51</v>
      </c>
      <c r="C42" s="8" t="s">
        <v>6</v>
      </c>
      <c r="D42" s="74"/>
      <c r="E42" s="74"/>
      <c r="F42" s="74"/>
      <c r="P42" s="38"/>
      <c r="Q42" s="38"/>
      <c r="R42" s="38"/>
    </row>
    <row r="43" spans="1:18" s="4" customFormat="1" ht="51" customHeight="1" x14ac:dyDescent="0.2">
      <c r="A43" s="8"/>
      <c r="B43" s="9" t="s">
        <v>52</v>
      </c>
      <c r="C43" s="8" t="s">
        <v>6</v>
      </c>
      <c r="D43" s="70"/>
      <c r="E43" s="71"/>
      <c r="F43" s="72"/>
      <c r="P43" s="38"/>
      <c r="Q43" s="38"/>
      <c r="R43" s="38"/>
    </row>
    <row r="44" spans="1:18" s="7" customFormat="1" ht="19.5" customHeight="1" x14ac:dyDescent="0.2">
      <c r="A44" s="6" t="s">
        <v>73</v>
      </c>
      <c r="E44" s="50"/>
    </row>
    <row r="45" spans="1:18" s="7" customFormat="1" x14ac:dyDescent="0.2">
      <c r="A45" s="6" t="s">
        <v>74</v>
      </c>
      <c r="E45" s="50"/>
    </row>
    <row r="46" spans="1:18" s="7" customFormat="1" x14ac:dyDescent="0.2">
      <c r="A46" s="6" t="s">
        <v>75</v>
      </c>
      <c r="E46" s="50"/>
    </row>
    <row r="47" spans="1:18" s="7" customFormat="1" x14ac:dyDescent="0.2">
      <c r="A47" s="6" t="s">
        <v>76</v>
      </c>
      <c r="E47" s="50"/>
    </row>
  </sheetData>
  <mergeCells count="5">
    <mergeCell ref="D43:F43"/>
    <mergeCell ref="A4:F4"/>
    <mergeCell ref="D42:F42"/>
    <mergeCell ref="D40:F40"/>
    <mergeCell ref="D22:F22"/>
  </mergeCells>
  <pageMargins left="0.78740157480314965" right="0.70866141732283472" top="0.78740157480314965" bottom="0.39370078740157483" header="0.19685039370078741" footer="0.19685039370078741"/>
  <pageSetup paperSize="9" scale="60" fitToHeight="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70" zoomScaleNormal="70" zoomScaleSheetLayoutView="89" workbookViewId="0">
      <selection activeCell="I16" sqref="I16"/>
    </sheetView>
  </sheetViews>
  <sheetFormatPr defaultRowHeight="15.75" x14ac:dyDescent="0.25"/>
  <cols>
    <col min="1" max="1" width="7.7109375" style="1" customWidth="1"/>
    <col min="2" max="2" width="50.140625" style="1" customWidth="1"/>
    <col min="3" max="3" width="17" style="1" customWidth="1"/>
    <col min="4" max="4" width="12.7109375" style="1" customWidth="1"/>
    <col min="5" max="5" width="12.42578125" style="1" customWidth="1"/>
    <col min="6" max="6" width="11.5703125" style="1" customWidth="1"/>
    <col min="7" max="7" width="13" style="1" customWidth="1"/>
    <col min="8" max="9" width="11.5703125" style="1" bestFit="1" customWidth="1"/>
    <col min="10"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54" customHeight="1" x14ac:dyDescent="0.25">
      <c r="G1" s="54" t="s">
        <v>79</v>
      </c>
      <c r="H1" s="54"/>
      <c r="I1" s="54"/>
    </row>
    <row r="3" spans="1:9" ht="16.5" x14ac:dyDescent="0.25">
      <c r="A3" s="60" t="s">
        <v>80</v>
      </c>
      <c r="B3" s="60"/>
      <c r="C3" s="60"/>
      <c r="D3" s="60"/>
      <c r="E3" s="60"/>
      <c r="F3" s="60"/>
      <c r="G3" s="60"/>
      <c r="H3" s="60"/>
      <c r="I3" s="60"/>
    </row>
    <row r="5" spans="1:9" s="22" customFormat="1" ht="60.75" customHeight="1" x14ac:dyDescent="0.2">
      <c r="A5" s="78" t="s">
        <v>53</v>
      </c>
      <c r="B5" s="78" t="s">
        <v>0</v>
      </c>
      <c r="C5" s="78" t="s">
        <v>81</v>
      </c>
      <c r="D5" s="79" t="s">
        <v>164</v>
      </c>
      <c r="E5" s="80"/>
      <c r="F5" s="79" t="s">
        <v>163</v>
      </c>
      <c r="G5" s="80"/>
      <c r="H5" s="79" t="s">
        <v>166</v>
      </c>
      <c r="I5" s="80"/>
    </row>
    <row r="6" spans="1:9" s="24" customFormat="1" ht="30" customHeight="1" x14ac:dyDescent="0.2">
      <c r="A6" s="78"/>
      <c r="B6" s="78"/>
      <c r="C6" s="78"/>
      <c r="D6" s="23" t="s">
        <v>82</v>
      </c>
      <c r="E6" s="23" t="s">
        <v>83</v>
      </c>
      <c r="F6" s="23" t="s">
        <v>82</v>
      </c>
      <c r="G6" s="23" t="s">
        <v>83</v>
      </c>
      <c r="H6" s="23" t="s">
        <v>82</v>
      </c>
      <c r="I6" s="23" t="s">
        <v>83</v>
      </c>
    </row>
    <row r="7" spans="1:9" s="24" customFormat="1" ht="39" customHeight="1" x14ac:dyDescent="0.2">
      <c r="A7" s="25" t="s">
        <v>2</v>
      </c>
      <c r="B7" s="26" t="s">
        <v>84</v>
      </c>
      <c r="C7" s="25"/>
      <c r="D7" s="27"/>
      <c r="E7" s="27"/>
      <c r="F7" s="27"/>
      <c r="G7" s="27"/>
      <c r="H7" s="27"/>
      <c r="I7" s="27"/>
    </row>
    <row r="8" spans="1:9" s="24" customFormat="1" ht="39" customHeight="1" x14ac:dyDescent="0.2">
      <c r="A8" s="25" t="s">
        <v>4</v>
      </c>
      <c r="B8" s="26" t="s">
        <v>85</v>
      </c>
      <c r="C8" s="25"/>
      <c r="D8" s="27"/>
      <c r="E8" s="27"/>
      <c r="F8" s="27"/>
      <c r="G8" s="27"/>
      <c r="H8" s="27"/>
      <c r="I8" s="27"/>
    </row>
    <row r="9" spans="1:9" s="24" customFormat="1" ht="138.75" customHeight="1" x14ac:dyDescent="0.2">
      <c r="A9" s="25"/>
      <c r="B9" s="26" t="s">
        <v>86</v>
      </c>
      <c r="C9" s="25" t="s">
        <v>87</v>
      </c>
      <c r="D9" s="27"/>
      <c r="E9" s="27"/>
      <c r="F9" s="27"/>
      <c r="G9" s="27"/>
      <c r="H9" s="27"/>
      <c r="I9" s="27"/>
    </row>
    <row r="10" spans="1:9" s="24" customFormat="1" ht="155.25" customHeight="1" x14ac:dyDescent="0.2">
      <c r="A10" s="25"/>
      <c r="B10" s="26" t="s">
        <v>88</v>
      </c>
      <c r="C10" s="25" t="s">
        <v>89</v>
      </c>
      <c r="D10" s="27"/>
      <c r="E10" s="27"/>
      <c r="F10" s="27"/>
      <c r="G10" s="27"/>
      <c r="H10" s="27"/>
      <c r="I10" s="27"/>
    </row>
    <row r="11" spans="1:9" s="24" customFormat="1" ht="29.25" customHeight="1" x14ac:dyDescent="0.2">
      <c r="A11" s="25" t="s">
        <v>7</v>
      </c>
      <c r="B11" s="26" t="s">
        <v>90</v>
      </c>
      <c r="C11" s="25"/>
      <c r="D11" s="51"/>
      <c r="E11" s="51"/>
      <c r="F11" s="51"/>
      <c r="G11" s="51"/>
      <c r="H11" s="51"/>
      <c r="I11" s="51"/>
    </row>
    <row r="12" spans="1:9" s="24" customFormat="1" ht="18" customHeight="1" x14ac:dyDescent="0.2">
      <c r="A12" s="25"/>
      <c r="B12" s="26" t="s">
        <v>91</v>
      </c>
      <c r="C12" s="25"/>
      <c r="D12" s="51"/>
      <c r="E12" s="51"/>
      <c r="F12" s="51"/>
      <c r="G12" s="51"/>
      <c r="H12" s="51"/>
      <c r="I12" s="51"/>
    </row>
    <row r="13" spans="1:9" s="24" customFormat="1" ht="18" customHeight="1" x14ac:dyDescent="0.2">
      <c r="A13" s="25"/>
      <c r="B13" s="26" t="s">
        <v>92</v>
      </c>
      <c r="C13" s="25" t="s">
        <v>87</v>
      </c>
      <c r="D13" s="52"/>
      <c r="E13" s="52"/>
      <c r="F13" s="52"/>
      <c r="G13" s="52"/>
      <c r="H13" s="52"/>
      <c r="I13" s="52">
        <v>5047.22</v>
      </c>
    </row>
    <row r="14" spans="1:9" s="24" customFormat="1" ht="18" customHeight="1" x14ac:dyDescent="0.2">
      <c r="A14" s="25"/>
      <c r="B14" s="26" t="s">
        <v>93</v>
      </c>
      <c r="C14" s="25" t="s">
        <v>89</v>
      </c>
      <c r="D14" s="52"/>
      <c r="E14" s="52"/>
      <c r="F14" s="52"/>
      <c r="G14" s="52"/>
      <c r="H14" s="52"/>
      <c r="I14" s="52">
        <v>847.07</v>
      </c>
    </row>
    <row r="15" spans="1:9" s="24" customFormat="1" ht="18" customHeight="1" x14ac:dyDescent="0.2">
      <c r="A15" s="25"/>
      <c r="B15" s="26" t="s">
        <v>94</v>
      </c>
      <c r="C15" s="25" t="s">
        <v>89</v>
      </c>
      <c r="D15" s="28"/>
      <c r="E15" s="28"/>
      <c r="F15" s="28"/>
      <c r="G15" s="28"/>
      <c r="H15" s="28"/>
      <c r="I15" s="28">
        <v>8820.1299999999992</v>
      </c>
    </row>
    <row r="16" spans="1:9" s="24" customFormat="1" ht="32.25" customHeight="1" x14ac:dyDescent="0.2">
      <c r="A16" s="25" t="s">
        <v>13</v>
      </c>
      <c r="B16" s="26" t="s">
        <v>95</v>
      </c>
      <c r="C16" s="25" t="s">
        <v>89</v>
      </c>
      <c r="D16" s="27"/>
      <c r="E16" s="27"/>
      <c r="F16" s="27"/>
      <c r="G16" s="27"/>
      <c r="H16" s="27"/>
      <c r="I16" s="27"/>
    </row>
    <row r="17" spans="1:9" s="24" customFormat="1" ht="18.75" customHeight="1" x14ac:dyDescent="0.2">
      <c r="A17" s="25" t="s">
        <v>17</v>
      </c>
      <c r="B17" s="26" t="s">
        <v>96</v>
      </c>
      <c r="C17" s="25"/>
      <c r="D17" s="27"/>
      <c r="E17" s="27"/>
      <c r="F17" s="27"/>
      <c r="G17" s="27"/>
      <c r="H17" s="27"/>
      <c r="I17" s="27"/>
    </row>
    <row r="18" spans="1:9" s="24" customFormat="1" ht="54" customHeight="1" x14ac:dyDescent="0.2">
      <c r="A18" s="25" t="s">
        <v>18</v>
      </c>
      <c r="B18" s="26" t="s">
        <v>97</v>
      </c>
      <c r="C18" s="25" t="s">
        <v>89</v>
      </c>
      <c r="D18" s="27"/>
      <c r="E18" s="27"/>
      <c r="F18" s="27"/>
      <c r="G18" s="27"/>
      <c r="H18" s="27"/>
      <c r="I18" s="27"/>
    </row>
    <row r="19" spans="1:9" s="24" customFormat="1" ht="66.75" customHeight="1" x14ac:dyDescent="0.2">
      <c r="A19" s="25" t="s">
        <v>20</v>
      </c>
      <c r="B19" s="26" t="s">
        <v>98</v>
      </c>
      <c r="C19" s="25" t="s">
        <v>89</v>
      </c>
      <c r="D19" s="27"/>
      <c r="E19" s="27"/>
      <c r="F19" s="27"/>
      <c r="G19" s="27"/>
      <c r="H19" s="27"/>
      <c r="I19" s="27"/>
    </row>
    <row r="20" spans="1:9" s="24" customFormat="1" ht="18" customHeight="1" x14ac:dyDescent="0.2">
      <c r="A20" s="25" t="s">
        <v>22</v>
      </c>
      <c r="B20" s="26" t="s">
        <v>99</v>
      </c>
      <c r="C20" s="25" t="s">
        <v>16</v>
      </c>
      <c r="D20" s="27"/>
      <c r="E20" s="27"/>
      <c r="F20" s="27"/>
      <c r="G20" s="27"/>
      <c r="H20" s="27"/>
      <c r="I20" s="27"/>
    </row>
    <row r="21" spans="1:9" s="24" customFormat="1" ht="18" customHeight="1" x14ac:dyDescent="0.2">
      <c r="A21" s="25"/>
      <c r="B21" s="26" t="s">
        <v>100</v>
      </c>
      <c r="C21" s="25" t="s">
        <v>16</v>
      </c>
      <c r="D21" s="27"/>
      <c r="E21" s="27"/>
      <c r="F21" s="27"/>
      <c r="G21" s="27"/>
      <c r="H21" s="27"/>
      <c r="I21" s="27"/>
    </row>
    <row r="22" spans="1:9" s="24" customFormat="1" ht="18" customHeight="1" x14ac:dyDescent="0.2">
      <c r="A22" s="25"/>
      <c r="B22" s="26" t="s">
        <v>101</v>
      </c>
      <c r="C22" s="25" t="s">
        <v>16</v>
      </c>
      <c r="D22" s="27"/>
      <c r="E22" s="27"/>
      <c r="F22" s="27"/>
      <c r="G22" s="27"/>
      <c r="H22" s="27"/>
      <c r="I22" s="27"/>
    </row>
    <row r="23" spans="1:9" s="24" customFormat="1" ht="18" customHeight="1" x14ac:dyDescent="0.2">
      <c r="A23" s="25"/>
      <c r="B23" s="26" t="s">
        <v>102</v>
      </c>
      <c r="C23" s="25" t="s">
        <v>16</v>
      </c>
      <c r="D23" s="27"/>
      <c r="E23" s="27"/>
      <c r="F23" s="27"/>
      <c r="G23" s="27"/>
      <c r="H23" s="27"/>
      <c r="I23" s="27"/>
    </row>
    <row r="24" spans="1:9" s="24" customFormat="1" ht="18" customHeight="1" x14ac:dyDescent="0.2">
      <c r="A24" s="25"/>
      <c r="B24" s="26" t="s">
        <v>103</v>
      </c>
      <c r="C24" s="25" t="s">
        <v>16</v>
      </c>
      <c r="D24" s="27"/>
      <c r="E24" s="27"/>
      <c r="F24" s="27"/>
      <c r="G24" s="27"/>
      <c r="H24" s="27"/>
      <c r="I24" s="27"/>
    </row>
    <row r="25" spans="1:9" s="24" customFormat="1" ht="18" customHeight="1" x14ac:dyDescent="0.2">
      <c r="A25" s="25" t="s">
        <v>28</v>
      </c>
      <c r="B25" s="26" t="s">
        <v>104</v>
      </c>
      <c r="C25" s="25" t="s">
        <v>16</v>
      </c>
      <c r="D25" s="27"/>
      <c r="E25" s="27"/>
      <c r="F25" s="27"/>
      <c r="G25" s="27"/>
      <c r="H25" s="27"/>
      <c r="I25" s="27"/>
    </row>
    <row r="26" spans="1:9" s="24" customFormat="1" ht="18" customHeight="1" x14ac:dyDescent="0.2">
      <c r="A26" s="25" t="s">
        <v>30</v>
      </c>
      <c r="B26" s="26" t="s">
        <v>105</v>
      </c>
      <c r="C26" s="25" t="s">
        <v>106</v>
      </c>
      <c r="D26" s="27"/>
      <c r="E26" s="27"/>
      <c r="F26" s="27"/>
      <c r="G26" s="27"/>
      <c r="H26" s="27"/>
      <c r="I26" s="27"/>
    </row>
    <row r="27" spans="1:9" s="24" customFormat="1" ht="18" customHeight="1" x14ac:dyDescent="0.2">
      <c r="A27" s="25"/>
      <c r="B27" s="26" t="s">
        <v>107</v>
      </c>
      <c r="C27" s="25" t="s">
        <v>106</v>
      </c>
      <c r="D27" s="27"/>
      <c r="E27" s="27"/>
      <c r="F27" s="27"/>
      <c r="G27" s="27"/>
      <c r="H27" s="27"/>
      <c r="I27" s="27"/>
    </row>
    <row r="28" spans="1:9" s="24" customFormat="1" ht="18" customHeight="1" x14ac:dyDescent="0.2">
      <c r="A28" s="25" t="s">
        <v>34</v>
      </c>
      <c r="B28" s="26" t="s">
        <v>108</v>
      </c>
      <c r="C28" s="25" t="s">
        <v>87</v>
      </c>
      <c r="D28" s="27"/>
      <c r="E28" s="27"/>
      <c r="F28" s="27"/>
      <c r="G28" s="27"/>
      <c r="H28" s="27"/>
      <c r="I28" s="27"/>
    </row>
    <row r="29" spans="1:9" s="24" customFormat="1" ht="18" customHeight="1" x14ac:dyDescent="0.2">
      <c r="A29" s="25" t="s">
        <v>35</v>
      </c>
      <c r="B29" s="26" t="s">
        <v>109</v>
      </c>
      <c r="C29" s="25" t="s">
        <v>110</v>
      </c>
      <c r="D29" s="27"/>
      <c r="E29" s="27"/>
      <c r="F29" s="27"/>
      <c r="G29" s="27"/>
      <c r="H29" s="27"/>
      <c r="I29" s="27"/>
    </row>
    <row r="30" spans="1:9" s="24" customFormat="1" ht="18" customHeight="1" x14ac:dyDescent="0.2">
      <c r="A30" s="25" t="s">
        <v>111</v>
      </c>
      <c r="B30" s="26" t="s">
        <v>112</v>
      </c>
      <c r="C30" s="25" t="s">
        <v>110</v>
      </c>
      <c r="D30" s="27"/>
      <c r="E30" s="27"/>
      <c r="F30" s="27"/>
      <c r="G30" s="27"/>
      <c r="H30" s="27"/>
      <c r="I30" s="27"/>
    </row>
    <row r="31" spans="1:9" s="24" customFormat="1" ht="18" customHeight="1" x14ac:dyDescent="0.2">
      <c r="A31" s="25" t="s">
        <v>113</v>
      </c>
      <c r="B31" s="26" t="s">
        <v>114</v>
      </c>
      <c r="C31" s="25" t="s">
        <v>110</v>
      </c>
      <c r="D31" s="27"/>
      <c r="E31" s="27"/>
      <c r="F31" s="27"/>
      <c r="G31" s="27"/>
      <c r="H31" s="27"/>
      <c r="I31" s="27"/>
    </row>
    <row r="32" spans="1:9" s="24" customFormat="1" ht="18" customHeight="1" x14ac:dyDescent="0.2">
      <c r="A32" s="25"/>
      <c r="B32" s="26" t="s">
        <v>115</v>
      </c>
      <c r="C32" s="25" t="s">
        <v>110</v>
      </c>
      <c r="D32" s="27"/>
      <c r="E32" s="27"/>
      <c r="F32" s="27"/>
      <c r="G32" s="27"/>
      <c r="H32" s="27"/>
      <c r="I32" s="27"/>
    </row>
    <row r="33" spans="1:9" s="24" customFormat="1" ht="18" customHeight="1" x14ac:dyDescent="0.2">
      <c r="A33" s="25"/>
      <c r="B33" s="26" t="s">
        <v>116</v>
      </c>
      <c r="C33" s="25" t="s">
        <v>110</v>
      </c>
      <c r="D33" s="27"/>
      <c r="E33" s="27"/>
      <c r="F33" s="27"/>
      <c r="G33" s="27"/>
      <c r="H33" s="27"/>
      <c r="I33" s="27"/>
    </row>
    <row r="34" spans="1:9" s="24" customFormat="1" ht="18" customHeight="1" x14ac:dyDescent="0.2">
      <c r="A34" s="25"/>
      <c r="B34" s="26" t="s">
        <v>117</v>
      </c>
      <c r="C34" s="25" t="s">
        <v>110</v>
      </c>
      <c r="D34" s="27"/>
      <c r="E34" s="27"/>
      <c r="F34" s="27"/>
      <c r="G34" s="27"/>
      <c r="H34" s="27"/>
      <c r="I34" s="27"/>
    </row>
    <row r="35" spans="1:9" s="24" customFormat="1" ht="18" customHeight="1" x14ac:dyDescent="0.2">
      <c r="A35" s="25"/>
      <c r="B35" s="26" t="s">
        <v>118</v>
      </c>
      <c r="C35" s="25" t="s">
        <v>110</v>
      </c>
      <c r="D35" s="27"/>
      <c r="E35" s="27"/>
      <c r="F35" s="27"/>
      <c r="G35" s="27"/>
      <c r="H35" s="27"/>
      <c r="I35" s="27"/>
    </row>
    <row r="36" spans="1:9" s="24" customFormat="1" ht="18" customHeight="1" x14ac:dyDescent="0.2">
      <c r="A36" s="25" t="s">
        <v>119</v>
      </c>
      <c r="B36" s="26" t="s">
        <v>120</v>
      </c>
      <c r="C36" s="25" t="s">
        <v>110</v>
      </c>
      <c r="D36" s="27"/>
      <c r="E36" s="27"/>
      <c r="F36" s="27"/>
      <c r="G36" s="27"/>
      <c r="H36" s="27"/>
      <c r="I36" s="27"/>
    </row>
    <row r="37" spans="1:9" s="24" customFormat="1" ht="18" customHeight="1" x14ac:dyDescent="0.2">
      <c r="A37" s="25" t="s">
        <v>36</v>
      </c>
      <c r="B37" s="26" t="s">
        <v>121</v>
      </c>
      <c r="C37" s="25"/>
      <c r="D37" s="27"/>
      <c r="E37" s="27"/>
      <c r="F37" s="27"/>
      <c r="G37" s="27"/>
      <c r="H37" s="27"/>
      <c r="I37" s="27"/>
    </row>
    <row r="38" spans="1:9" s="24" customFormat="1" ht="18" customHeight="1" x14ac:dyDescent="0.2">
      <c r="A38" s="25" t="s">
        <v>37</v>
      </c>
      <c r="B38" s="26" t="s">
        <v>122</v>
      </c>
      <c r="C38" s="25" t="s">
        <v>123</v>
      </c>
      <c r="D38" s="27"/>
      <c r="E38" s="27"/>
      <c r="F38" s="27"/>
      <c r="G38" s="27"/>
      <c r="H38" s="27"/>
      <c r="I38" s="27"/>
    </row>
    <row r="39" spans="1:9" s="24" customFormat="1" ht="18" customHeight="1" x14ac:dyDescent="0.2">
      <c r="A39" s="25" t="s">
        <v>124</v>
      </c>
      <c r="B39" s="26" t="s">
        <v>125</v>
      </c>
      <c r="C39" s="25" t="s">
        <v>110</v>
      </c>
      <c r="D39" s="27"/>
      <c r="E39" s="27"/>
      <c r="F39" s="27"/>
      <c r="G39" s="27"/>
      <c r="H39" s="27"/>
      <c r="I39" s="27"/>
    </row>
    <row r="40" spans="1:9" s="24" customFormat="1" ht="18" customHeight="1" x14ac:dyDescent="0.2">
      <c r="A40" s="25" t="s">
        <v>126</v>
      </c>
      <c r="B40" s="26" t="s">
        <v>127</v>
      </c>
      <c r="C40" s="25" t="s">
        <v>128</v>
      </c>
      <c r="D40" s="27"/>
      <c r="E40" s="27"/>
      <c r="F40" s="27"/>
      <c r="G40" s="27"/>
      <c r="H40" s="27"/>
      <c r="I40" s="27"/>
    </row>
    <row r="41" spans="1:9" s="24" customFormat="1" ht="18" customHeight="1" x14ac:dyDescent="0.2">
      <c r="A41" s="25"/>
      <c r="B41" s="26" t="s">
        <v>129</v>
      </c>
      <c r="C41" s="25" t="s">
        <v>128</v>
      </c>
      <c r="D41" s="27"/>
      <c r="E41" s="27"/>
      <c r="F41" s="27"/>
      <c r="G41" s="27"/>
      <c r="H41" s="27"/>
      <c r="I41" s="27"/>
    </row>
    <row r="42" spans="1:9" s="24" customFormat="1" ht="18" customHeight="1" x14ac:dyDescent="0.2">
      <c r="A42" s="25"/>
      <c r="B42" s="26" t="s">
        <v>130</v>
      </c>
      <c r="C42" s="25" t="s">
        <v>128</v>
      </c>
      <c r="D42" s="27"/>
      <c r="E42" s="27"/>
      <c r="F42" s="27"/>
      <c r="G42" s="27"/>
      <c r="H42" s="27"/>
      <c r="I42" s="27"/>
    </row>
    <row r="43" spans="1:9" s="7" customFormat="1" ht="17.25" customHeight="1" x14ac:dyDescent="0.2">
      <c r="A43" s="6" t="s">
        <v>131</v>
      </c>
    </row>
    <row r="44" spans="1:9" x14ac:dyDescent="0.25">
      <c r="E44" s="29"/>
      <c r="G44" s="29"/>
    </row>
    <row r="45" spans="1:9" x14ac:dyDescent="0.25">
      <c r="E45" s="29"/>
      <c r="G45" s="29"/>
    </row>
    <row r="46" spans="1:9" x14ac:dyDescent="0.25">
      <c r="E46" s="29"/>
      <c r="G46" s="29"/>
    </row>
  </sheetData>
  <mergeCells count="8">
    <mergeCell ref="G1:I1"/>
    <mergeCell ref="A3:I3"/>
    <mergeCell ref="A5:A6"/>
    <mergeCell ref="B5:B6"/>
    <mergeCell ref="C5:C6"/>
    <mergeCell ref="D5:E5"/>
    <mergeCell ref="H5:I5"/>
    <mergeCell ref="F5:G5"/>
  </mergeCells>
  <pageMargins left="0.78740157480314965" right="0.70866141732283472" top="0.78740157480314965" bottom="0.39370078740157483" header="0.19685039370078741" footer="0.19685039370078741"/>
  <pageSetup paperSize="9" scale="55"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1</vt:lpstr>
      <vt:lpstr>2</vt:lpstr>
      <vt:lpstr>3</vt:lpstr>
      <vt:lpstr>4</vt:lpstr>
      <vt:lpstr>'3'!TABLE</vt:lpstr>
      <vt:lpstr>'4'!TABLE</vt:lpstr>
      <vt:lpstr>'3'!Заголовки_для_печати</vt:lpstr>
      <vt:lpstr>'4'!Заголовки_для_печати</vt:lpstr>
      <vt:lpstr>'1'!Область_печати</vt:lpstr>
      <vt:lpstr>'2'!Область_печати</vt:lpstr>
      <vt:lpstr>'3'!Область_печати</vt:lpstr>
      <vt:lpstr>'4'!Область_печати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 Windows</cp:lastModifiedBy>
  <cp:lastPrinted>2014-10-29T03:39:03Z</cp:lastPrinted>
  <dcterms:created xsi:type="dcterms:W3CDTF">2014-08-15T10:06:32Z</dcterms:created>
  <dcterms:modified xsi:type="dcterms:W3CDTF">2018-11-12T02:06:16Z</dcterms:modified>
</cp:coreProperties>
</file>